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'1кв'!$A$1:$E$57</definedName>
    <definedName name="_xlnm.Print_Area" localSheetId="1">'2кв'!$A$1:$E$57</definedName>
  </definedNames>
  <calcPr calcId="152511"/>
</workbook>
</file>

<file path=xl/calcChain.xml><?xml version="1.0" encoding="utf-8"?>
<calcChain xmlns="http://schemas.openxmlformats.org/spreadsheetml/2006/main">
  <c r="B52" i="27" l="1"/>
  <c r="B57" i="27" l="1"/>
  <c r="B49" i="27"/>
  <c r="E28" i="27"/>
  <c r="B55" i="27" l="1"/>
  <c r="B54" i="27"/>
  <c r="B53" i="27"/>
  <c r="F20" i="27"/>
  <c r="E22" i="27" s="1"/>
  <c r="E23" i="27" l="1"/>
  <c r="E32" i="27" s="1"/>
  <c r="B56" i="27" s="1"/>
  <c r="E30" i="26"/>
  <c r="B55" i="26" l="1"/>
  <c r="B54" i="26"/>
  <c r="B53" i="26"/>
  <c r="F20" i="26"/>
  <c r="E22" i="26" s="1"/>
  <c r="E23" i="26" l="1"/>
  <c r="E32" i="26" l="1"/>
  <c r="B56" i="26" s="1"/>
  <c r="B57" i="26" s="1"/>
</calcChain>
</file>

<file path=xl/sharedStrings.xml><?xml version="1.0" encoding="utf-8"?>
<sst xmlns="http://schemas.openxmlformats.org/spreadsheetml/2006/main" count="156" uniqueCount="74">
  <si>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</si>
  <si>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</si>
  <si>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</si>
  <si>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</si>
  <si>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</si>
  <si>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</si>
  <si>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</si>
  <si>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</si>
  <si>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</si>
  <si>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</si>
  <si>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</si>
  <si>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</si>
  <si>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</si>
  <si>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</si>
  <si>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</si>
  <si>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</si>
  <si>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</si>
  <si>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</si>
  <si>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</si>
  <si>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</si>
  <si>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</si>
  <si>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</si>
  <si>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</si>
  <si>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</si>
  <si>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25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</si>
  <si>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Ковалевой Ольги Ивановны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</si>
  <si>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№17 от 14.03.2015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</si>
  <si>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</si>
  <si>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</si>
  <si>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</si>
  <si>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</si>
  <si>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Итого расходов:</t>
  </si>
  <si>
    <t>Заказчик - Собственники МКД, в лице председателя совета МКД Ковалевой О.И.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</si>
  <si>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</si>
  <si>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</si>
  <si>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</si>
  <si>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</si>
  <si>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</si>
  <si>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>не жилые помещения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</si>
  <si>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</si>
  <si>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</si>
  <si>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</si>
  <si>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Не жилые помещения - 67,9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</si>
  <si>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</si>
  <si>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</si>
  <si>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</si>
  <si>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</si>
  <si>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ч/ч</t>
  </si>
  <si>
    <t>холодная вода на СОИ</t>
  </si>
  <si>
    <t>электроэнергия на СОИ</t>
  </si>
  <si>
    <t>водоотведение на СОИ</t>
  </si>
  <si>
    <t>Дератизация, дезинсекция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</si>
  <si>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</si>
  <si>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</si>
  <si>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</si>
  <si>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Исполнитель - ООО ЖКХ "Локомотив", в лице директора  Бовкун А.А.</t>
  </si>
  <si>
    <t>Общая площадь квартир - 3218,6</t>
  </si>
  <si>
    <t>гетманский</t>
  </si>
  <si>
    <t>4 квартал</t>
  </si>
  <si>
    <t>за 1 квартал 2024 года</t>
  </si>
  <si>
    <t>31.03.2024 г.</t>
  </si>
  <si>
    <t>Опиловка деревьев (кв.67)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</si>
  <si>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</si>
  <si>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</si>
  <si>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 2024 г. по "31" 03 2024 г. выполнено работ (оказано услуг) на общую сумму двести сорок шесть тысяч четыреста шестьдесят один рубль 89 копеек.</t>
  </si>
  <si>
    <t>Предъявлено населению 289669,55</t>
  </si>
  <si>
    <t>за 2 квартал 2024 года</t>
  </si>
  <si>
    <t>30.06.2024 г.</t>
  </si>
  <si>
    <t>2 квартал</t>
  </si>
  <si>
    <t>Оборудование укрытия инвентарем</t>
  </si>
  <si>
    <t>Поверка ОДПУ ТЭ</t>
  </si>
  <si>
    <t>июнь</t>
  </si>
  <si>
    <t xml:space="preserve">           2. Всего за период с "01" 04  2024 г. по "30" 06 2024 г. выполнено работ (оказано услуг) на общую сумму двести шестьдесят семь тысяч девятьсот шестьдесят один рубль 61 копейка.</t>
  </si>
  <si>
    <t>Предъявлено населению 261992,84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</si>
</sst>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43" fontId="4" fillId="2" borderId="0" xfId="1" applyFont="1" applyFill="1"/>
    <xf numFmtId="0" fontId="5" fillId="0" borderId="0" xfId="0" applyFont="1" applyAlignment="1">
      <alignment horizontal="left" wrapText="1"/>
    </xf>
    <xf numFmtId="39" fontId="7" fillId="0" borderId="0" xfId="1" applyNumberFormat="1" applyFont="1"/>
    <xf numFmtId="165" fontId="7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39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28.5" customHeight="1" x14ac:dyDescent="0.25">
      <c r="A2" s="46" t="s">
        <v>12</v>
      </c>
      <c r="B2" s="47"/>
      <c r="C2" s="47"/>
      <c r="D2" s="47"/>
      <c r="E2" s="47"/>
    </row>
    <row r="3" spans="1:5" ht="13.5" customHeight="1" x14ac:dyDescent="0.25">
      <c r="A3" s="48" t="s">
        <v>59</v>
      </c>
      <c r="B3" s="48"/>
      <c r="C3" s="48"/>
      <c r="D3" s="48"/>
      <c r="E3" s="48"/>
    </row>
    <row r="4" spans="1:5" s="1" customFormat="1" ht="15.75" x14ac:dyDescent="0.25">
      <c r="A4" s="19" t="s">
        <v>13</v>
      </c>
      <c r="B4" s="4"/>
      <c r="C4" s="4"/>
      <c r="D4" s="26"/>
      <c r="E4" s="25" t="s">
        <v>60</v>
      </c>
    </row>
    <row r="5" spans="1:5" ht="15.75" customHeight="1" x14ac:dyDescent="0.25">
      <c r="A5" s="24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ht="18" customHeight="1" x14ac:dyDescent="0.25">
      <c r="A9" s="38" t="s">
        <v>25</v>
      </c>
      <c r="B9" s="38"/>
      <c r="C9" s="38"/>
      <c r="D9" s="38"/>
      <c r="E9" s="38"/>
    </row>
    <row r="10" spans="1:5" ht="27" customHeight="1" x14ac:dyDescent="0.25">
      <c r="A10" s="42" t="s">
        <v>14</v>
      </c>
      <c r="B10" s="43"/>
      <c r="C10" s="43"/>
      <c r="D10" s="43"/>
      <c r="E10" s="43"/>
    </row>
    <row r="11" spans="1:5" ht="32.25" customHeight="1" x14ac:dyDescent="0.25">
      <c r="A11" s="38" t="s">
        <v>26</v>
      </c>
      <c r="B11" s="38"/>
      <c r="C11" s="38"/>
      <c r="D11" s="38"/>
      <c r="E11" s="38"/>
    </row>
    <row r="12" spans="1:5" ht="16.5" customHeight="1" x14ac:dyDescent="0.25">
      <c r="A12" s="41" t="s">
        <v>15</v>
      </c>
      <c r="B12" s="44"/>
      <c r="C12" s="44"/>
      <c r="D12" s="44"/>
      <c r="E12" s="44"/>
    </row>
    <row r="13" spans="1:5" x14ac:dyDescent="0.25">
      <c r="A13" s="38" t="s">
        <v>22</v>
      </c>
      <c r="B13" s="38"/>
      <c r="C13" s="38"/>
      <c r="D13" s="38"/>
      <c r="E13" s="38"/>
    </row>
    <row r="14" spans="1:5" ht="14.2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8" t="s">
        <v>53</v>
      </c>
      <c r="B15" s="38"/>
      <c r="C15" s="38"/>
      <c r="D15" s="38"/>
      <c r="E15" s="38"/>
    </row>
    <row r="16" spans="1:5" ht="15" customHeight="1" x14ac:dyDescent="0.25">
      <c r="A16" s="41" t="s">
        <v>16</v>
      </c>
      <c r="B16" s="44"/>
      <c r="C16" s="44"/>
      <c r="D16" s="44"/>
      <c r="E16" s="44"/>
    </row>
    <row r="17" spans="1:7" ht="31.5" customHeight="1" x14ac:dyDescent="0.25">
      <c r="A17" s="38" t="s">
        <v>17</v>
      </c>
      <c r="B17" s="38"/>
      <c r="C17" s="38"/>
      <c r="D17" s="38"/>
      <c r="E17" s="38"/>
    </row>
    <row r="18" spans="1:7" x14ac:dyDescent="0.25">
      <c r="A18" s="38" t="s">
        <v>27</v>
      </c>
      <c r="B18" s="38"/>
      <c r="C18" s="38"/>
      <c r="D18" s="38"/>
      <c r="E18" s="38"/>
    </row>
    <row r="19" spans="1:7" ht="35.25" customHeight="1" x14ac:dyDescent="0.25">
      <c r="A19" s="36" t="s">
        <v>28</v>
      </c>
      <c r="B19" s="36"/>
      <c r="C19" s="36"/>
      <c r="D19" s="36"/>
      <c r="E19" s="36"/>
    </row>
    <row r="20" spans="1:7" ht="14.25" customHeight="1" x14ac:dyDescent="0.25">
      <c r="A20" s="36"/>
      <c r="B20" s="36"/>
      <c r="C20" s="36"/>
      <c r="D20" s="36"/>
      <c r="E20" s="36"/>
      <c r="F20" s="2">
        <f>67.9+3218.6</f>
        <v>3286.5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43</v>
      </c>
      <c r="B22" s="8" t="s">
        <v>41</v>
      </c>
      <c r="C22" s="3" t="s">
        <v>4</v>
      </c>
      <c r="D22" s="3">
        <v>15.83</v>
      </c>
      <c r="E22" s="7">
        <f>D22*F20*G20</f>
        <v>156075.88500000001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6.06</v>
      </c>
      <c r="E23" s="7">
        <f>D23*F20*G20</f>
        <v>59748.569999999992</v>
      </c>
      <c r="G23" s="17"/>
    </row>
    <row r="24" spans="1:7" ht="25.5" x14ac:dyDescent="0.25">
      <c r="A24" s="6" t="s">
        <v>51</v>
      </c>
      <c r="B24" s="8" t="s">
        <v>52</v>
      </c>
      <c r="C24" s="3" t="s">
        <v>30</v>
      </c>
      <c r="D24" s="3"/>
      <c r="E24" s="7">
        <v>0</v>
      </c>
      <c r="G24" s="17"/>
    </row>
    <row r="25" spans="1:7" x14ac:dyDescent="0.25">
      <c r="A25" s="6" t="s">
        <v>50</v>
      </c>
      <c r="B25" s="8" t="s">
        <v>58</v>
      </c>
      <c r="C25" s="3" t="s">
        <v>30</v>
      </c>
      <c r="D25" s="3"/>
      <c r="E25" s="7">
        <v>11996.92</v>
      </c>
      <c r="G25" s="17"/>
    </row>
    <row r="26" spans="1:7" x14ac:dyDescent="0.25">
      <c r="A26" s="6" t="s">
        <v>48</v>
      </c>
      <c r="B26" s="8" t="s">
        <v>58</v>
      </c>
      <c r="C26" s="3" t="s">
        <v>30</v>
      </c>
      <c r="D26" s="3"/>
      <c r="E26" s="7">
        <v>7805.47</v>
      </c>
      <c r="G26" s="17"/>
    </row>
    <row r="27" spans="1:7" x14ac:dyDescent="0.25">
      <c r="A27" s="6" t="s">
        <v>49</v>
      </c>
      <c r="B27" s="8" t="s">
        <v>58</v>
      </c>
      <c r="C27" s="3" t="s">
        <v>30</v>
      </c>
      <c r="D27" s="3"/>
      <c r="E27" s="7">
        <v>2381.35</v>
      </c>
      <c r="G27" s="17"/>
    </row>
    <row r="28" spans="1:7" x14ac:dyDescent="0.25">
      <c r="A28" s="6" t="s">
        <v>29</v>
      </c>
      <c r="B28" s="8" t="s">
        <v>58</v>
      </c>
      <c r="C28" s="3" t="s">
        <v>30</v>
      </c>
      <c r="D28" s="3"/>
      <c r="E28" s="7">
        <v>291.83</v>
      </c>
      <c r="G28" s="17"/>
    </row>
    <row r="29" spans="1:7" s="34" customFormat="1" ht="60" x14ac:dyDescent="0.25">
      <c r="A29" s="30" t="s">
        <v>62</v>
      </c>
      <c r="B29" s="31" t="s">
        <v>63</v>
      </c>
      <c r="C29" s="32" t="s">
        <v>30</v>
      </c>
      <c r="D29" s="32"/>
      <c r="E29" s="33">
        <v>1244</v>
      </c>
    </row>
    <row r="30" spans="1:7" x14ac:dyDescent="0.25">
      <c r="A30" s="6" t="s">
        <v>61</v>
      </c>
      <c r="B30" s="8" t="s">
        <v>54</v>
      </c>
      <c r="C30" s="3" t="s">
        <v>47</v>
      </c>
      <c r="D30" s="3">
        <v>26.6</v>
      </c>
      <c r="E30" s="7">
        <f>D30*260.07</f>
        <v>6917.8620000000001</v>
      </c>
      <c r="G30" s="17"/>
    </row>
    <row r="31" spans="1:7" x14ac:dyDescent="0.25">
      <c r="A31" s="9"/>
      <c r="B31" s="8"/>
      <c r="C31" s="3"/>
      <c r="D31" s="3"/>
      <c r="E31" s="7"/>
      <c r="G31" s="17"/>
    </row>
    <row r="32" spans="1:7" s="14" customFormat="1" ht="14.25" x14ac:dyDescent="0.2">
      <c r="A32" s="10" t="s">
        <v>31</v>
      </c>
      <c r="B32" s="11"/>
      <c r="C32" s="12"/>
      <c r="D32" s="12"/>
      <c r="E32" s="13">
        <f>SUM(E22:E31)</f>
        <v>246461.88700000002</v>
      </c>
    </row>
    <row r="34" spans="1:5" ht="33" customHeight="1" x14ac:dyDescent="0.25">
      <c r="A34" s="37" t="s">
        <v>64</v>
      </c>
      <c r="B34" s="37"/>
      <c r="C34" s="37"/>
      <c r="D34" s="37"/>
      <c r="E34" s="37"/>
    </row>
    <row r="35" spans="1:5" ht="31.5" customHeight="1" x14ac:dyDescent="0.25">
      <c r="A35" s="38" t="s">
        <v>21</v>
      </c>
      <c r="B35" s="38"/>
      <c r="C35" s="38"/>
      <c r="D35" s="38"/>
      <c r="E35" s="38"/>
    </row>
    <row r="36" spans="1:5" x14ac:dyDescent="0.25">
      <c r="A36" s="38" t="s">
        <v>20</v>
      </c>
      <c r="B36" s="38"/>
      <c r="C36" s="38"/>
      <c r="D36" s="38"/>
      <c r="E36" s="38"/>
    </row>
    <row r="37" spans="1:5" ht="33" customHeight="1" x14ac:dyDescent="0.25">
      <c r="A37" s="38" t="s">
        <v>33</v>
      </c>
      <c r="B37" s="38"/>
      <c r="C37" s="38"/>
      <c r="D37" s="38"/>
      <c r="E37" s="38"/>
    </row>
    <row r="38" spans="1:5" ht="9.75" customHeight="1" x14ac:dyDescent="0.25">
      <c r="A38" s="38" t="s">
        <v>18</v>
      </c>
      <c r="B38" s="38"/>
      <c r="C38" s="38"/>
      <c r="D38" s="38"/>
      <c r="E38" s="38"/>
    </row>
    <row r="39" spans="1:5" x14ac:dyDescent="0.25">
      <c r="A39" s="39" t="s">
        <v>5</v>
      </c>
      <c r="B39" s="39"/>
      <c r="C39" s="39"/>
      <c r="D39" s="39"/>
      <c r="E39" s="39"/>
    </row>
    <row r="40" spans="1:5" ht="9" customHeight="1" x14ac:dyDescent="0.25">
      <c r="A40" s="38" t="s">
        <v>18</v>
      </c>
      <c r="B40" s="38"/>
      <c r="C40" s="38"/>
      <c r="D40" s="38"/>
      <c r="E40" s="38"/>
    </row>
    <row r="41" spans="1:5" x14ac:dyDescent="0.25">
      <c r="A41" s="40" t="s">
        <v>55</v>
      </c>
      <c r="B41" s="40"/>
      <c r="C41" s="40"/>
      <c r="D41" s="40"/>
      <c r="E41" s="40"/>
    </row>
    <row r="42" spans="1:5" x14ac:dyDescent="0.25">
      <c r="B42" s="35" t="s">
        <v>19</v>
      </c>
      <c r="C42" s="35"/>
      <c r="D42" s="35"/>
      <c r="E42" s="5" t="s">
        <v>6</v>
      </c>
    </row>
    <row r="43" spans="1:5" x14ac:dyDescent="0.25">
      <c r="A43" s="23"/>
      <c r="B43" s="23"/>
      <c r="C43" s="23"/>
      <c r="D43" s="23"/>
      <c r="E43" s="23"/>
    </row>
    <row r="44" spans="1:5" x14ac:dyDescent="0.25">
      <c r="A44" s="40" t="s">
        <v>32</v>
      </c>
      <c r="B44" s="40"/>
      <c r="C44" s="40"/>
      <c r="D44" s="40"/>
      <c r="E44" s="40"/>
    </row>
    <row r="45" spans="1:5" x14ac:dyDescent="0.25">
      <c r="B45" s="35" t="s">
        <v>19</v>
      </c>
      <c r="C45" s="35"/>
      <c r="D45" s="35"/>
      <c r="E45" s="5" t="s">
        <v>6</v>
      </c>
    </row>
    <row r="46" spans="1:5" x14ac:dyDescent="0.25">
      <c r="A46" s="2" t="s">
        <v>56</v>
      </c>
    </row>
    <row r="47" spans="1:5" x14ac:dyDescent="0.25">
      <c r="A47" s="2" t="s">
        <v>42</v>
      </c>
    </row>
    <row r="48" spans="1:5" x14ac:dyDescent="0.25">
      <c r="A48" s="14" t="s">
        <v>34</v>
      </c>
    </row>
    <row r="49" spans="1:7" x14ac:dyDescent="0.25">
      <c r="A49" s="14" t="s">
        <v>40</v>
      </c>
      <c r="B49" s="21">
        <v>-62321.3</v>
      </c>
    </row>
    <row r="50" spans="1:7" ht="30" x14ac:dyDescent="0.25">
      <c r="A50" s="22" t="s">
        <v>65</v>
      </c>
      <c r="B50" s="15"/>
    </row>
    <row r="51" spans="1:7" x14ac:dyDescent="0.25">
      <c r="A51" s="2" t="s">
        <v>35</v>
      </c>
      <c r="B51" s="15">
        <v>257447.01</v>
      </c>
    </row>
    <row r="52" spans="1:7" x14ac:dyDescent="0.25">
      <c r="A52" s="2" t="s">
        <v>38</v>
      </c>
      <c r="B52" s="18">
        <v>0</v>
      </c>
      <c r="G52" s="2" t="s">
        <v>57</v>
      </c>
    </row>
    <row r="53" spans="1:7" x14ac:dyDescent="0.25">
      <c r="A53" s="2" t="s">
        <v>45</v>
      </c>
      <c r="B53" s="15">
        <f>350*3</f>
        <v>1050</v>
      </c>
    </row>
    <row r="54" spans="1:7" x14ac:dyDescent="0.25">
      <c r="A54" s="2" t="s">
        <v>44</v>
      </c>
      <c r="B54" s="15">
        <f>3*330</f>
        <v>990</v>
      </c>
    </row>
    <row r="55" spans="1:7" x14ac:dyDescent="0.25">
      <c r="A55" s="2" t="s">
        <v>46</v>
      </c>
      <c r="B55" s="15">
        <f>3*200</f>
        <v>600</v>
      </c>
    </row>
    <row r="56" spans="1:7" ht="30" x14ac:dyDescent="0.25">
      <c r="A56" s="22" t="s">
        <v>37</v>
      </c>
      <c r="B56" s="15">
        <f>E32</f>
        <v>246461.88700000002</v>
      </c>
    </row>
    <row r="57" spans="1:7" x14ac:dyDescent="0.25">
      <c r="A57" s="16" t="s">
        <v>36</v>
      </c>
      <c r="B57" s="20">
        <f>B49+B51+B52+B53+B54+B55-B56</f>
        <v>-48696.176999999996</v>
      </c>
    </row>
    <row r="59" spans="1:7" x14ac:dyDescent="0.25">
      <c r="B59" s="17">
        <v>-62321.3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topLeftCell="A40" zoomScaleSheetLayoutView="100" workbookViewId="0">
      <selection activeCell="A51" sqref="A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28.5" customHeight="1" x14ac:dyDescent="0.25">
      <c r="A2" s="46" t="s">
        <v>12</v>
      </c>
      <c r="B2" s="47"/>
      <c r="C2" s="47"/>
      <c r="D2" s="47"/>
      <c r="E2" s="47"/>
    </row>
    <row r="3" spans="1:5" ht="13.5" customHeight="1" x14ac:dyDescent="0.25">
      <c r="A3" s="48" t="s">
        <v>66</v>
      </c>
      <c r="B3" s="48"/>
      <c r="C3" s="48"/>
      <c r="D3" s="48"/>
      <c r="E3" s="48"/>
    </row>
    <row r="4" spans="1:5" s="1" customFormat="1" ht="15.75" x14ac:dyDescent="0.25">
      <c r="A4" s="19" t="s">
        <v>13</v>
      </c>
      <c r="B4" s="4"/>
      <c r="C4" s="4"/>
      <c r="D4" s="26"/>
      <c r="E4" s="25" t="s">
        <v>67</v>
      </c>
    </row>
    <row r="5" spans="1:5" ht="15.75" customHeight="1" x14ac:dyDescent="0.25">
      <c r="A5" s="29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1" t="s">
        <v>1</v>
      </c>
      <c r="B8" s="41"/>
      <c r="C8" s="41"/>
      <c r="D8" s="41"/>
      <c r="E8" s="41"/>
    </row>
    <row r="9" spans="1:5" ht="18" customHeight="1" x14ac:dyDescent="0.25">
      <c r="A9" s="38" t="s">
        <v>25</v>
      </c>
      <c r="B9" s="38"/>
      <c r="C9" s="38"/>
      <c r="D9" s="38"/>
      <c r="E9" s="38"/>
    </row>
    <row r="10" spans="1:5" ht="27" customHeight="1" x14ac:dyDescent="0.25">
      <c r="A10" s="42" t="s">
        <v>14</v>
      </c>
      <c r="B10" s="43"/>
      <c r="C10" s="43"/>
      <c r="D10" s="43"/>
      <c r="E10" s="43"/>
    </row>
    <row r="11" spans="1:5" ht="32.25" customHeight="1" x14ac:dyDescent="0.25">
      <c r="A11" s="38" t="s">
        <v>26</v>
      </c>
      <c r="B11" s="38"/>
      <c r="C11" s="38"/>
      <c r="D11" s="38"/>
      <c r="E11" s="38"/>
    </row>
    <row r="12" spans="1:5" ht="16.5" customHeight="1" x14ac:dyDescent="0.25">
      <c r="A12" s="41" t="s">
        <v>15</v>
      </c>
      <c r="B12" s="44"/>
      <c r="C12" s="44"/>
      <c r="D12" s="44"/>
      <c r="E12" s="44"/>
    </row>
    <row r="13" spans="1:5" x14ac:dyDescent="0.25">
      <c r="A13" s="38" t="s">
        <v>22</v>
      </c>
      <c r="B13" s="38"/>
      <c r="C13" s="38"/>
      <c r="D13" s="38"/>
      <c r="E13" s="38"/>
    </row>
    <row r="14" spans="1:5" ht="14.2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8" t="s">
        <v>53</v>
      </c>
      <c r="B15" s="38"/>
      <c r="C15" s="38"/>
      <c r="D15" s="38"/>
      <c r="E15" s="38"/>
    </row>
    <row r="16" spans="1:5" ht="15" customHeight="1" x14ac:dyDescent="0.25">
      <c r="A16" s="41" t="s">
        <v>16</v>
      </c>
      <c r="B16" s="44"/>
      <c r="C16" s="44"/>
      <c r="D16" s="44"/>
      <c r="E16" s="44"/>
    </row>
    <row r="17" spans="1:7" ht="31.5" customHeight="1" x14ac:dyDescent="0.25">
      <c r="A17" s="38" t="s">
        <v>17</v>
      </c>
      <c r="B17" s="38"/>
      <c r="C17" s="38"/>
      <c r="D17" s="38"/>
      <c r="E17" s="38"/>
    </row>
    <row r="18" spans="1:7" x14ac:dyDescent="0.25">
      <c r="A18" s="38" t="s">
        <v>27</v>
      </c>
      <c r="B18" s="38"/>
      <c r="C18" s="38"/>
      <c r="D18" s="38"/>
      <c r="E18" s="38"/>
    </row>
    <row r="19" spans="1:7" ht="35.25" customHeight="1" x14ac:dyDescent="0.25">
      <c r="A19" s="36" t="s">
        <v>28</v>
      </c>
      <c r="B19" s="36"/>
      <c r="C19" s="36"/>
      <c r="D19" s="36"/>
      <c r="E19" s="36"/>
    </row>
    <row r="20" spans="1:7" ht="14.25" customHeight="1" x14ac:dyDescent="0.25">
      <c r="A20" s="36"/>
      <c r="B20" s="36"/>
      <c r="C20" s="36"/>
      <c r="D20" s="36"/>
      <c r="E20" s="36"/>
      <c r="F20" s="2">
        <f>67.9+3218.6</f>
        <v>3286.5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43</v>
      </c>
      <c r="B22" s="8" t="s">
        <v>41</v>
      </c>
      <c r="C22" s="3" t="s">
        <v>4</v>
      </c>
      <c r="D22" s="3">
        <v>15.83</v>
      </c>
      <c r="E22" s="7">
        <f>D22*F20*G20</f>
        <v>156075.88500000001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6.06</v>
      </c>
      <c r="E23" s="7">
        <f>D23*F20*G20</f>
        <v>59748.569999999992</v>
      </c>
      <c r="G23" s="17"/>
    </row>
    <row r="24" spans="1:7" ht="25.5" x14ac:dyDescent="0.25">
      <c r="A24" s="6" t="s">
        <v>51</v>
      </c>
      <c r="B24" s="8" t="s">
        <v>52</v>
      </c>
      <c r="C24" s="3" t="s">
        <v>30</v>
      </c>
      <c r="D24" s="3"/>
      <c r="E24" s="7">
        <v>0</v>
      </c>
      <c r="G24" s="17"/>
    </row>
    <row r="25" spans="1:7" x14ac:dyDescent="0.25">
      <c r="A25" s="6" t="s">
        <v>50</v>
      </c>
      <c r="B25" s="8" t="s">
        <v>68</v>
      </c>
      <c r="C25" s="3" t="s">
        <v>30</v>
      </c>
      <c r="D25" s="3"/>
      <c r="E25" s="7">
        <v>18384.73</v>
      </c>
      <c r="G25" s="17"/>
    </row>
    <row r="26" spans="1:7" x14ac:dyDescent="0.25">
      <c r="A26" s="6" t="s">
        <v>48</v>
      </c>
      <c r="B26" s="8" t="s">
        <v>68</v>
      </c>
      <c r="C26" s="3" t="s">
        <v>30</v>
      </c>
      <c r="D26" s="3"/>
      <c r="E26" s="7">
        <v>11743.27</v>
      </c>
      <c r="G26" s="17"/>
    </row>
    <row r="27" spans="1:7" x14ac:dyDescent="0.25">
      <c r="A27" s="6" t="s">
        <v>49</v>
      </c>
      <c r="B27" s="8" t="s">
        <v>68</v>
      </c>
      <c r="C27" s="3" t="s">
        <v>30</v>
      </c>
      <c r="D27" s="3"/>
      <c r="E27" s="7">
        <v>2468.65</v>
      </c>
      <c r="G27" s="17"/>
    </row>
    <row r="28" spans="1:7" x14ac:dyDescent="0.25">
      <c r="A28" s="6" t="s">
        <v>29</v>
      </c>
      <c r="B28" s="8" t="s">
        <v>68</v>
      </c>
      <c r="C28" s="3" t="s">
        <v>30</v>
      </c>
      <c r="D28" s="3"/>
      <c r="E28" s="7">
        <f>1271.38+437.5</f>
        <v>1708.88</v>
      </c>
      <c r="G28" s="17"/>
    </row>
    <row r="29" spans="1:7" x14ac:dyDescent="0.25">
      <c r="A29" s="6" t="s">
        <v>70</v>
      </c>
      <c r="B29" s="8" t="s">
        <v>68</v>
      </c>
      <c r="C29" s="3" t="s">
        <v>30</v>
      </c>
      <c r="D29" s="3"/>
      <c r="E29" s="7">
        <v>6200</v>
      </c>
      <c r="G29" s="17"/>
    </row>
    <row r="30" spans="1:7" s="34" customFormat="1" ht="30" x14ac:dyDescent="0.25">
      <c r="A30" s="30" t="s">
        <v>69</v>
      </c>
      <c r="B30" s="31" t="s">
        <v>71</v>
      </c>
      <c r="C30" s="32" t="s">
        <v>30</v>
      </c>
      <c r="D30" s="32"/>
      <c r="E30" s="33">
        <v>11631.62</v>
      </c>
    </row>
    <row r="31" spans="1:7" x14ac:dyDescent="0.25">
      <c r="A31" s="9"/>
      <c r="B31" s="8"/>
      <c r="C31" s="3"/>
      <c r="D31" s="3"/>
      <c r="E31" s="7"/>
      <c r="G31" s="17"/>
    </row>
    <row r="32" spans="1:7" s="14" customFormat="1" ht="14.25" x14ac:dyDescent="0.2">
      <c r="A32" s="10" t="s">
        <v>31</v>
      </c>
      <c r="B32" s="11"/>
      <c r="C32" s="12"/>
      <c r="D32" s="12"/>
      <c r="E32" s="13">
        <f>SUM(E22:E31)</f>
        <v>267961.60500000004</v>
      </c>
    </row>
    <row r="34" spans="1:5" ht="33" customHeight="1" x14ac:dyDescent="0.25">
      <c r="A34" s="37" t="s">
        <v>72</v>
      </c>
      <c r="B34" s="37"/>
      <c r="C34" s="37"/>
      <c r="D34" s="37"/>
      <c r="E34" s="37"/>
    </row>
    <row r="35" spans="1:5" ht="31.5" customHeight="1" x14ac:dyDescent="0.25">
      <c r="A35" s="38" t="s">
        <v>21</v>
      </c>
      <c r="B35" s="38"/>
      <c r="C35" s="38"/>
      <c r="D35" s="38"/>
      <c r="E35" s="38"/>
    </row>
    <row r="36" spans="1:5" x14ac:dyDescent="0.25">
      <c r="A36" s="38" t="s">
        <v>20</v>
      </c>
      <c r="B36" s="38"/>
      <c r="C36" s="38"/>
      <c r="D36" s="38"/>
      <c r="E36" s="38"/>
    </row>
    <row r="37" spans="1:5" ht="33" customHeight="1" x14ac:dyDescent="0.25">
      <c r="A37" s="38" t="s">
        <v>33</v>
      </c>
      <c r="B37" s="38"/>
      <c r="C37" s="38"/>
      <c r="D37" s="38"/>
      <c r="E37" s="38"/>
    </row>
    <row r="38" spans="1:5" ht="9.75" customHeight="1" x14ac:dyDescent="0.25">
      <c r="A38" s="38" t="s">
        <v>18</v>
      </c>
      <c r="B38" s="38"/>
      <c r="C38" s="38"/>
      <c r="D38" s="38"/>
      <c r="E38" s="38"/>
    </row>
    <row r="39" spans="1:5" x14ac:dyDescent="0.25">
      <c r="A39" s="39" t="s">
        <v>5</v>
      </c>
      <c r="B39" s="39"/>
      <c r="C39" s="39"/>
      <c r="D39" s="39"/>
      <c r="E39" s="39"/>
    </row>
    <row r="40" spans="1:5" ht="9" customHeight="1" x14ac:dyDescent="0.25">
      <c r="A40" s="38" t="s">
        <v>18</v>
      </c>
      <c r="B40" s="38"/>
      <c r="C40" s="38"/>
      <c r="D40" s="38"/>
      <c r="E40" s="38"/>
    </row>
    <row r="41" spans="1:5" x14ac:dyDescent="0.25">
      <c r="A41" s="40" t="s">
        <v>55</v>
      </c>
      <c r="B41" s="40"/>
      <c r="C41" s="40"/>
      <c r="D41" s="40"/>
      <c r="E41" s="40"/>
    </row>
    <row r="42" spans="1:5" x14ac:dyDescent="0.25">
      <c r="B42" s="35" t="s">
        <v>19</v>
      </c>
      <c r="C42" s="35"/>
      <c r="D42" s="35"/>
      <c r="E42" s="5" t="s">
        <v>6</v>
      </c>
    </row>
    <row r="43" spans="1:5" x14ac:dyDescent="0.25">
      <c r="A43" s="28"/>
      <c r="B43" s="28"/>
      <c r="C43" s="28"/>
      <c r="D43" s="28"/>
      <c r="E43" s="28"/>
    </row>
    <row r="44" spans="1:5" x14ac:dyDescent="0.25">
      <c r="A44" s="40" t="s">
        <v>32</v>
      </c>
      <c r="B44" s="40"/>
      <c r="C44" s="40"/>
      <c r="D44" s="40"/>
      <c r="E44" s="40"/>
    </row>
    <row r="45" spans="1:5" x14ac:dyDescent="0.25">
      <c r="B45" s="35" t="s">
        <v>19</v>
      </c>
      <c r="C45" s="35"/>
      <c r="D45" s="35"/>
      <c r="E45" s="5" t="s">
        <v>6</v>
      </c>
    </row>
    <row r="46" spans="1:5" x14ac:dyDescent="0.25">
      <c r="A46" s="2" t="s">
        <v>56</v>
      </c>
    </row>
    <row r="47" spans="1:5" x14ac:dyDescent="0.25">
      <c r="A47" s="2" t="s">
        <v>42</v>
      </c>
    </row>
    <row r="48" spans="1:5" x14ac:dyDescent="0.25">
      <c r="A48" s="14" t="s">
        <v>34</v>
      </c>
    </row>
    <row r="49" spans="1:7" x14ac:dyDescent="0.25">
      <c r="A49" s="14" t="s">
        <v>40</v>
      </c>
      <c r="B49" s="21">
        <f>'1кв'!B57</f>
        <v>-48696.176999999996</v>
      </c>
    </row>
    <row r="50" spans="1:7" ht="30" x14ac:dyDescent="0.25">
      <c r="A50" s="27" t="s">
        <v>73</v>
      </c>
      <c r="B50" s="15"/>
    </row>
    <row r="51" spans="1:7" x14ac:dyDescent="0.25">
      <c r="A51" s="2" t="s">
        <v>35</v>
      </c>
      <c r="B51" s="15">
        <v>253339.11</v>
      </c>
    </row>
    <row r="52" spans="1:7" x14ac:dyDescent="0.25">
      <c r="A52" s="2" t="s">
        <v>38</v>
      </c>
      <c r="B52" s="18">
        <f>35702.45+14286.95</f>
        <v>49989.399999999994</v>
      </c>
      <c r="G52" s="2" t="s">
        <v>57</v>
      </c>
    </row>
    <row r="53" spans="1:7" x14ac:dyDescent="0.25">
      <c r="A53" s="2" t="s">
        <v>45</v>
      </c>
      <c r="B53" s="15">
        <f>350*3</f>
        <v>1050</v>
      </c>
    </row>
    <row r="54" spans="1:7" x14ac:dyDescent="0.25">
      <c r="A54" s="2" t="s">
        <v>44</v>
      </c>
      <c r="B54" s="15">
        <f>3*330</f>
        <v>990</v>
      </c>
    </row>
    <row r="55" spans="1:7" x14ac:dyDescent="0.25">
      <c r="A55" s="2" t="s">
        <v>46</v>
      </c>
      <c r="B55" s="15">
        <f>3*200</f>
        <v>600</v>
      </c>
    </row>
    <row r="56" spans="1:7" ht="30" x14ac:dyDescent="0.25">
      <c r="A56" s="27" t="s">
        <v>37</v>
      </c>
      <c r="B56" s="15">
        <f>E32</f>
        <v>267961.60500000004</v>
      </c>
    </row>
    <row r="57" spans="1:7" x14ac:dyDescent="0.25">
      <c r="A57" s="16" t="s">
        <v>36</v>
      </c>
      <c r="B57" s="20">
        <f>B49+B51+B52+B53+B54+B55-B56</f>
        <v>-10689.272000000055</v>
      </c>
    </row>
    <row r="59" spans="1:7" x14ac:dyDescent="0.25">
      <c r="B59" s="17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40:E40"/>
    <mergeCell ref="A41:E41"/>
    <mergeCell ref="B42:D42"/>
    <mergeCell ref="A44:E44"/>
    <mergeCell ref="B45:D45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2024-08-14T11:23:29Z</dcterms:modified>
</cp:coreProperties>
</file>